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a\Dropbox\University\Supply_Chain_courses\Supply_chain_2\"/>
    </mc:Choice>
  </mc:AlternateContent>
  <xr:revisionPtr revIDLastSave="0" documentId="13_ncr:1_{2FC67784-5CA4-4245-A9DD-7E9C386B80BF}" xr6:coauthVersionLast="40" xr6:coauthVersionMax="40" xr10:uidLastSave="{00000000-0000-0000-0000-000000000000}"/>
  <bookViews>
    <workbookView xWindow="0" yWindow="0" windowWidth="19200" windowHeight="6470" tabRatio="931" xr2:uid="{00000000-000D-0000-FFFF-FFFF00000000}"/>
  </bookViews>
  <sheets>
    <sheet name="Remove_extra_space" sheetId="1" r:id="rId1"/>
    <sheet name="Remove_()" sheetId="5" r:id="rId2"/>
    <sheet name="Word_formatting" sheetId="2" r:id="rId3"/>
    <sheet name="Date_formatting" sheetId="3" r:id="rId4"/>
    <sheet name="Currency_formatting" sheetId="8" r:id="rId5"/>
    <sheet name="Split_text_into_columns" sheetId="4" r:id="rId6"/>
    <sheet name="Join_cells" sheetId="6" r:id="rId7"/>
    <sheet name="Substitute" sheetId="7" r:id="rId8"/>
    <sheet name="Remove_duplicates" sheetId="9" r:id="rId9"/>
    <sheet name="Highlight_duplicate" sheetId="10" r:id="rId10"/>
    <sheet name="Categorical_to_numerical" sheetId="11" r:id="rId11"/>
    <sheet name="Index" sheetId="12" r:id="rId12"/>
    <sheet name="Match" sheetId="13" r:id="rId13"/>
    <sheet name="Vlookup" sheetId="14" r:id="rId14"/>
    <sheet name="Descriptive_analytics" sheetId="16" r:id="rId15"/>
  </sheets>
  <definedNames>
    <definedName name="solver_eng" localSheetId="14" hidden="1">1</definedName>
    <definedName name="solver_neg" localSheetId="14" hidden="1">1</definedName>
    <definedName name="solver_num" localSheetId="14" hidden="1">0</definedName>
    <definedName name="solver_opt" localSheetId="14" hidden="1">Descriptive_analytics!$A$1</definedName>
    <definedName name="solver_typ" localSheetId="14" hidden="1">1</definedName>
    <definedName name="solver_val" localSheetId="14" hidden="1">0</definedName>
    <definedName name="solver_ver" localSheetId="14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5" i="16"/>
  <c r="E4" i="16"/>
  <c r="E3" i="16"/>
  <c r="E3" i="5" l="1"/>
  <c r="E4" i="5"/>
  <c r="E5" i="5"/>
  <c r="E2" i="5"/>
  <c r="E3" i="11"/>
  <c r="E4" i="11"/>
  <c r="E5" i="11"/>
  <c r="E2" i="11"/>
  <c r="D3" i="11"/>
  <c r="D4" i="11"/>
  <c r="D5" i="11"/>
  <c r="D2" i="11"/>
  <c r="D1" i="11"/>
  <c r="G8" i="14"/>
  <c r="G7" i="14"/>
  <c r="G6" i="14"/>
  <c r="F6" i="13" l="1"/>
  <c r="F7" i="12"/>
  <c r="F6" i="12"/>
  <c r="G1" i="11"/>
  <c r="G3" i="11"/>
  <c r="G4" i="11"/>
  <c r="G5" i="11"/>
  <c r="G2" i="11"/>
  <c r="H3" i="11"/>
  <c r="H4" i="11"/>
  <c r="H5" i="11"/>
  <c r="H2" i="11"/>
  <c r="F3" i="8"/>
  <c r="F4" i="8"/>
  <c r="F5" i="8"/>
  <c r="F2" i="8"/>
  <c r="D3" i="8"/>
  <c r="D4" i="8"/>
  <c r="D5" i="8"/>
  <c r="D2" i="8"/>
  <c r="C3" i="7"/>
  <c r="C4" i="7"/>
  <c r="C2" i="7"/>
  <c r="F3" i="6"/>
  <c r="F4" i="6"/>
  <c r="F2" i="6"/>
  <c r="D3" i="6"/>
  <c r="D4" i="6"/>
  <c r="D2" i="6"/>
  <c r="F10" i="3"/>
  <c r="F11" i="3"/>
  <c r="F12" i="3"/>
  <c r="F9" i="3"/>
  <c r="D10" i="3"/>
  <c r="D11" i="3"/>
  <c r="D12" i="3"/>
  <c r="D9" i="3"/>
  <c r="E3" i="3"/>
  <c r="E4" i="3"/>
  <c r="E5" i="3"/>
  <c r="E2" i="3"/>
  <c r="D3" i="3"/>
  <c r="D4" i="3"/>
  <c r="D5" i="3"/>
  <c r="D2" i="3"/>
  <c r="E3" i="2"/>
  <c r="E4" i="2"/>
  <c r="E5" i="2"/>
  <c r="E2" i="2"/>
  <c r="D3" i="2"/>
  <c r="D4" i="2"/>
  <c r="D5" i="2"/>
  <c r="D2" i="2"/>
  <c r="C3" i="2"/>
  <c r="C4" i="2"/>
  <c r="C5" i="2"/>
  <c r="C2" i="2"/>
  <c r="C3" i="1"/>
  <c r="C4" i="1"/>
  <c r="C5" i="1"/>
  <c r="C2" i="1"/>
</calcChain>
</file>

<file path=xl/sharedStrings.xml><?xml version="1.0" encoding="utf-8"?>
<sst xmlns="http://schemas.openxmlformats.org/spreadsheetml/2006/main" count="260" uniqueCount="104">
  <si>
    <t>Προμηθευτής</t>
  </si>
  <si>
    <t>Προμηθευτής Α</t>
  </si>
  <si>
    <t>Προμηθευτής Β</t>
  </si>
  <si>
    <t>Προμηθευτής Γ</t>
  </si>
  <si>
    <t>Προμηθευτής Δ</t>
  </si>
  <si>
    <t>Προμηθευτής     Α</t>
  </si>
  <si>
    <t>Προμηθευτής  Δ</t>
  </si>
  <si>
    <t>Προμηθευτής        Β</t>
  </si>
  <si>
    <t>Προμηθευτής    Γ</t>
  </si>
  <si>
    <t>trim</t>
  </si>
  <si>
    <t>Προμηθευτής α</t>
  </si>
  <si>
    <t>προμηθευτής Β</t>
  </si>
  <si>
    <t>προμηθευτής δ</t>
  </si>
  <si>
    <t>upper</t>
  </si>
  <si>
    <t>lower</t>
  </si>
  <si>
    <t>proper</t>
  </si>
  <si>
    <t>Ημερομηνία προμήθειας</t>
  </si>
  <si>
    <t>home--&gt;number--&gt;long date</t>
  </si>
  <si>
    <t>home--&gt;number--&gt;short date</t>
  </si>
  <si>
    <t>Date, right, mid, left</t>
  </si>
  <si>
    <t>Α</t>
  </si>
  <si>
    <t>Β</t>
  </si>
  <si>
    <t>Γ</t>
  </si>
  <si>
    <t>Δ</t>
  </si>
  <si>
    <t>16</t>
  </si>
  <si>
    <t>13</t>
  </si>
  <si>
    <t>11</t>
  </si>
  <si>
    <t>data--&gt;text to columns--&gt;delimited--&gt;space</t>
  </si>
  <si>
    <t>data--&gt;text to columns--&gt;delimited--&gt;other--&gt;date</t>
  </si>
  <si>
    <t>ή</t>
  </si>
  <si>
    <t>data--&gt;text to columns--&gt;fixed width</t>
  </si>
  <si>
    <t>Προμηθευτής Α (existing)</t>
  </si>
  <si>
    <t>Προμηθευτής Β (existing)</t>
  </si>
  <si>
    <t>Προμηθευτής Γ (new)</t>
  </si>
  <si>
    <t>Προμηθευτής Δ (new)</t>
  </si>
  <si>
    <t>ctrl+f--&gt; (*) --&gt;replace with</t>
  </si>
  <si>
    <t xml:space="preserve">Προμηθευτής Β </t>
  </si>
  <si>
    <t xml:space="preserve">Προμηθευτής Γ </t>
  </si>
  <si>
    <t xml:space="preserve">Προμηθευτής Δ </t>
  </si>
  <si>
    <t xml:space="preserve">Προμηθευτής Α </t>
  </si>
  <si>
    <t>text</t>
  </si>
  <si>
    <t>concatenate</t>
  </si>
  <si>
    <t>&amp;</t>
  </si>
  <si>
    <t>Ονομα</t>
  </si>
  <si>
    <t>Επίθετο</t>
  </si>
  <si>
    <t>Μαρία</t>
  </si>
  <si>
    <t>Παπαδοπούλου</t>
  </si>
  <si>
    <t>Νικόλαος</t>
  </si>
  <si>
    <t>Πέτρου</t>
  </si>
  <si>
    <t>Σωκράτης</t>
  </si>
  <si>
    <t>Νίκου</t>
  </si>
  <si>
    <t>Προμ Α</t>
  </si>
  <si>
    <t>Προμ Β</t>
  </si>
  <si>
    <t>Προμ Γ</t>
  </si>
  <si>
    <t>substitute</t>
  </si>
  <si>
    <t>Κόστος προμήθειας</t>
  </si>
  <si>
    <t>dollar</t>
  </si>
  <si>
    <t>home--&gt;number--&gt;currency</t>
  </si>
  <si>
    <t>data--&gt;remove dublicates</t>
  </si>
  <si>
    <t>home--&gt;styles--&gt;conditional formatting--&gt;highlight cells rules--&gt;dublicate values</t>
  </si>
  <si>
    <t>Status</t>
  </si>
  <si>
    <t>existing</t>
  </si>
  <si>
    <t>new</t>
  </si>
  <si>
    <t>vlookup</t>
  </si>
  <si>
    <t>Categorical_to_numerical</t>
  </si>
  <si>
    <t>Μήνας προμήθειας</t>
  </si>
  <si>
    <t>Input</t>
  </si>
  <si>
    <t>Output</t>
  </si>
  <si>
    <t>Ύπαρξη προμηθευτή</t>
  </si>
  <si>
    <t>Προμηθευτής 1</t>
  </si>
  <si>
    <t>Προμηθευτής 2</t>
  </si>
  <si>
    <t>Προμηθευτής 3</t>
  </si>
  <si>
    <t>Προμηθευτής 4</t>
  </si>
  <si>
    <t>Προμηθευτής 5</t>
  </si>
  <si>
    <t>Προμηθευτής 6</t>
  </si>
  <si>
    <t>Προμηθευτής 7</t>
  </si>
  <si>
    <t>Προμηθευτής 8</t>
  </si>
  <si>
    <t>Προμηθευτής 9</t>
  </si>
  <si>
    <t>Προμηθευτής 10</t>
  </si>
  <si>
    <t>Προμηθευτής 11</t>
  </si>
  <si>
    <t>Προμηθευτής 12</t>
  </si>
  <si>
    <t>Οφειλές</t>
  </si>
  <si>
    <t>Ναι</t>
  </si>
  <si>
    <t>Όχι</t>
  </si>
  <si>
    <t>if</t>
  </si>
  <si>
    <t>replace</t>
  </si>
  <si>
    <t>Μήνας</t>
  </si>
  <si>
    <t>Πωλήσεις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</si>
  <si>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</si>
  <si>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</si>
  <si>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</si>
  <si>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</si>
  <si>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</si>
  <si>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</si>
  <si>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</si>
  <si>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</si>
  <si>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</si>
  <si>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</si>
  <si>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</si>
  <si>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</si>
  <si>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</si>
  <si>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</si>
  <si>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διάφορες συναρτήσεις</t>
  </si>
  <si>
    <t>ή data--&gt;analyze--&gt;descriptive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</si>
</sst>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$-1009]#,##0"/>
    <numFmt numFmtId="166" formatCode="#,##0\ [$€-1]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/>
    <xf numFmtId="0" fontId="0" fillId="0" borderId="8" xfId="0" applyFill="1" applyBorder="1" applyAlignment="1"/>
    <xf numFmtId="0" fontId="1" fillId="0" borderId="9" xfId="0" applyFont="1" applyFill="1" applyBorder="1" applyAlignment="1">
      <alignment horizontal="centerContinuous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/>
  </sheetViews>
  <sheetFormatPr defaultRowHeight="14.5" x14ac:dyDescent="0.35"/>
  <cols>
    <col min="1" max="1" width="17.08984375" bestFit="1" customWidth="1"/>
    <col min="2" max="2" width="6.90625" customWidth="1"/>
    <col min="3" max="3" width="13.90625" bestFit="1" customWidth="1"/>
  </cols>
  <sheetData>
    <row r="1" spans="1:3" x14ac:dyDescent="0.35">
      <c r="A1" s="1" t="s">
        <v>0</v>
      </c>
      <c r="B1" s="1"/>
      <c r="C1" s="1" t="s">
        <v>9</v>
      </c>
    </row>
    <row r="2" spans="1:3" x14ac:dyDescent="0.35">
      <c r="A2" s="1" t="s">
        <v>5</v>
      </c>
      <c r="B2" s="1"/>
      <c r="C2" s="1" t="str">
        <f>TRIM(A2)</f>
        <v>Προμηθευτής Α</v>
      </c>
    </row>
    <row r="3" spans="1:3" x14ac:dyDescent="0.35">
      <c r="A3" s="1" t="s">
        <v>7</v>
      </c>
      <c r="B3" s="1"/>
      <c r="C3" s="1" t="str">
        <f t="shared" ref="C3:C5" si="0">TRIM(A3)</f>
        <v>Προμηθευτής Β</v>
      </c>
    </row>
    <row r="4" spans="1:3" x14ac:dyDescent="0.35">
      <c r="A4" s="1" t="s">
        <v>8</v>
      </c>
      <c r="B4" s="1"/>
      <c r="C4" s="1" t="str">
        <f t="shared" si="0"/>
        <v>Προμηθευτής Γ</v>
      </c>
    </row>
    <row r="5" spans="1:3" x14ac:dyDescent="0.35">
      <c r="A5" s="1" t="s">
        <v>6</v>
      </c>
      <c r="B5" s="1"/>
      <c r="C5" s="1" t="str">
        <f t="shared" si="0"/>
        <v>Προμηθευτής Δ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"/>
  <sheetViews>
    <sheetView workbookViewId="0"/>
  </sheetViews>
  <sheetFormatPr defaultRowHeight="14.5" x14ac:dyDescent="0.35"/>
  <cols>
    <col min="2" max="2" width="14" bestFit="1" customWidth="1"/>
    <col min="3" max="3" width="5.6328125" customWidth="1"/>
    <col min="5" max="5" width="14" bestFit="1" customWidth="1"/>
  </cols>
  <sheetData>
    <row r="1" spans="1:10" x14ac:dyDescent="0.35">
      <c r="A1" t="s">
        <v>43</v>
      </c>
      <c r="B1" t="s">
        <v>44</v>
      </c>
      <c r="D1" t="s">
        <v>59</v>
      </c>
    </row>
    <row r="2" spans="1:10" x14ac:dyDescent="0.35">
      <c r="A2" t="s">
        <v>45</v>
      </c>
      <c r="B2" t="s">
        <v>46</v>
      </c>
      <c r="D2" t="s">
        <v>45</v>
      </c>
      <c r="E2" t="s">
        <v>46</v>
      </c>
    </row>
    <row r="3" spans="1:10" x14ac:dyDescent="0.35">
      <c r="A3" t="s">
        <v>47</v>
      </c>
      <c r="B3" t="s">
        <v>48</v>
      </c>
      <c r="D3" t="s">
        <v>47</v>
      </c>
      <c r="E3" t="s">
        <v>48</v>
      </c>
    </row>
    <row r="4" spans="1:10" x14ac:dyDescent="0.35">
      <c r="A4" t="s">
        <v>49</v>
      </c>
      <c r="B4" t="s">
        <v>50</v>
      </c>
      <c r="D4" t="s">
        <v>49</v>
      </c>
      <c r="E4" t="s">
        <v>50</v>
      </c>
    </row>
    <row r="5" spans="1:10" x14ac:dyDescent="0.35">
      <c r="A5" t="s">
        <v>47</v>
      </c>
      <c r="B5" t="s">
        <v>48</v>
      </c>
      <c r="D5" t="s">
        <v>47</v>
      </c>
      <c r="E5" t="s">
        <v>48</v>
      </c>
    </row>
    <row r="6" spans="1:10" x14ac:dyDescent="0.35">
      <c r="A6" t="s">
        <v>49</v>
      </c>
      <c r="B6" t="s">
        <v>50</v>
      </c>
      <c r="D6" t="s">
        <v>49</v>
      </c>
      <c r="E6" t="s">
        <v>50</v>
      </c>
    </row>
    <row r="9" spans="1:10" x14ac:dyDescent="0.35">
      <c r="I9" s="4"/>
      <c r="J9" s="2"/>
    </row>
  </sheetData>
  <conditionalFormatting sqref="D1:E6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workbookViewId="0"/>
  </sheetViews>
  <sheetFormatPr defaultRowHeight="14.5" x14ac:dyDescent="0.35"/>
  <cols>
    <col min="1" max="1" width="13.90625" style="1" bestFit="1" customWidth="1"/>
    <col min="2" max="2" width="8.7265625" style="1"/>
    <col min="3" max="3" width="5" style="6" customWidth="1"/>
    <col min="4" max="4" width="13.90625" style="6" bestFit="1" customWidth="1"/>
    <col min="5" max="5" width="8.7265625" style="6"/>
    <col min="6" max="6" width="6.1796875" style="1" customWidth="1"/>
    <col min="7" max="7" width="13.90625" style="1" bestFit="1" customWidth="1"/>
    <col min="8" max="10" width="8.7265625" style="1"/>
    <col min="11" max="12" width="11" style="1" customWidth="1"/>
    <col min="13" max="16384" width="8.7265625" style="1"/>
  </cols>
  <sheetData>
    <row r="1" spans="1:12" x14ac:dyDescent="0.35">
      <c r="A1" s="1" t="s">
        <v>0</v>
      </c>
      <c r="B1" s="1" t="s">
        <v>60</v>
      </c>
      <c r="D1" s="6" t="str">
        <f>A1</f>
        <v>Προμηθευτής</v>
      </c>
      <c r="E1" s="6" t="s">
        <v>84</v>
      </c>
      <c r="F1" s="1" t="s">
        <v>29</v>
      </c>
      <c r="G1" s="1" t="str">
        <f>A1</f>
        <v>Προμηθευτής</v>
      </c>
      <c r="H1" s="1" t="s">
        <v>63</v>
      </c>
      <c r="K1" s="24" t="s">
        <v>64</v>
      </c>
      <c r="L1" s="24"/>
    </row>
    <row r="2" spans="1:12" x14ac:dyDescent="0.35">
      <c r="A2" s="1" t="s">
        <v>1</v>
      </c>
      <c r="B2" s="1" t="s">
        <v>62</v>
      </c>
      <c r="D2" s="6" t="str">
        <f>A2</f>
        <v>Προμηθευτής Α</v>
      </c>
      <c r="E2" s="6">
        <f>IF(B2=$K$2,$L$2,IF(B2=$K$3,$L$3,FALSE))</f>
        <v>1</v>
      </c>
      <c r="G2" s="1" t="str">
        <f>A2</f>
        <v>Προμηθευτής Α</v>
      </c>
      <c r="H2" s="1">
        <f>VLOOKUP(B2,K:L,2,FALSE)</f>
        <v>1</v>
      </c>
      <c r="K2" s="1" t="s">
        <v>61</v>
      </c>
      <c r="L2" s="1">
        <v>0</v>
      </c>
    </row>
    <row r="3" spans="1:12" x14ac:dyDescent="0.35">
      <c r="A3" s="1" t="s">
        <v>2</v>
      </c>
      <c r="B3" s="1" t="s">
        <v>61</v>
      </c>
      <c r="D3" s="6" t="str">
        <f t="shared" ref="D3:D5" si="0">A3</f>
        <v>Προμηθευτής Β</v>
      </c>
      <c r="E3" s="6">
        <f t="shared" ref="E3:E5" si="1">IF(B3=$K$2,$L$2,IF(B3=$K$3,$L$3,FALSE))</f>
        <v>0</v>
      </c>
      <c r="G3" s="1" t="str">
        <f t="shared" ref="G3:G5" si="2">A3</f>
        <v>Προμηθευτής Β</v>
      </c>
      <c r="H3" s="1">
        <f>VLOOKUP(B3,K:L,2,FALSE)</f>
        <v>0</v>
      </c>
      <c r="K3" s="1" t="s">
        <v>62</v>
      </c>
      <c r="L3" s="1">
        <v>1</v>
      </c>
    </row>
    <row r="4" spans="1:12" x14ac:dyDescent="0.35">
      <c r="A4" s="1" t="s">
        <v>3</v>
      </c>
      <c r="B4" s="1" t="s">
        <v>62</v>
      </c>
      <c r="D4" s="6" t="str">
        <f t="shared" si="0"/>
        <v>Προμηθευτής Γ</v>
      </c>
      <c r="E4" s="6">
        <f t="shared" si="1"/>
        <v>1</v>
      </c>
      <c r="G4" s="1" t="str">
        <f t="shared" si="2"/>
        <v>Προμηθευτής Γ</v>
      </c>
      <c r="H4" s="1">
        <f>VLOOKUP(B4,K:L,2,FALSE)</f>
        <v>1</v>
      </c>
    </row>
    <row r="5" spans="1:12" x14ac:dyDescent="0.35">
      <c r="A5" s="1" t="s">
        <v>4</v>
      </c>
      <c r="B5" s="1" t="s">
        <v>62</v>
      </c>
      <c r="D5" s="6" t="str">
        <f t="shared" si="0"/>
        <v>Προμηθευτής Δ</v>
      </c>
      <c r="E5" s="6">
        <f t="shared" si="1"/>
        <v>1</v>
      </c>
      <c r="G5" s="1" t="str">
        <f t="shared" si="2"/>
        <v>Προμηθευτής Δ</v>
      </c>
      <c r="H5" s="1">
        <f>VLOOKUP(B5,K:L,2,FALSE)</f>
        <v>1</v>
      </c>
    </row>
  </sheetData>
  <mergeCells count="1">
    <mergeCell ref="K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workbookViewId="0"/>
  </sheetViews>
  <sheetFormatPr defaultRowHeight="14.5" x14ac:dyDescent="0.35"/>
  <cols>
    <col min="1" max="2" width="16.81640625" style="1" bestFit="1" customWidth="1"/>
    <col min="3" max="3" width="17.1796875" style="1" bestFit="1" customWidth="1"/>
    <col min="4" max="4" width="5.81640625" style="21" customWidth="1"/>
    <col min="5" max="5" width="17.1796875" style="20" bestFit="1" customWidth="1"/>
    <col min="6" max="6" width="13.81640625" style="20" bestFit="1" customWidth="1"/>
    <col min="7" max="16384" width="8.7265625" style="20"/>
  </cols>
  <sheetData>
    <row r="1" spans="1:6" ht="15" thickBot="1" x14ac:dyDescent="0.4">
      <c r="A1" s="1" t="s">
        <v>65</v>
      </c>
      <c r="B1" s="1" t="s">
        <v>0</v>
      </c>
      <c r="C1" s="1" t="s">
        <v>55</v>
      </c>
    </row>
    <row r="2" spans="1:6" x14ac:dyDescent="0.35">
      <c r="A2" s="1">
        <v>1</v>
      </c>
      <c r="B2" s="1" t="s">
        <v>1</v>
      </c>
      <c r="C2" s="1">
        <v>8735</v>
      </c>
      <c r="E2" s="10" t="s">
        <v>66</v>
      </c>
      <c r="F2" s="11"/>
    </row>
    <row r="3" spans="1:6" ht="15" thickBot="1" x14ac:dyDescent="0.4">
      <c r="A3" s="1">
        <v>2</v>
      </c>
      <c r="B3" s="1" t="s">
        <v>2</v>
      </c>
      <c r="C3" s="1">
        <v>6734</v>
      </c>
      <c r="E3" s="12" t="s">
        <v>65</v>
      </c>
      <c r="F3" s="13">
        <v>4</v>
      </c>
    </row>
    <row r="4" spans="1:6" ht="15" thickBot="1" x14ac:dyDescent="0.4">
      <c r="A4" s="1">
        <v>3</v>
      </c>
      <c r="B4" s="1" t="s">
        <v>3</v>
      </c>
      <c r="C4" s="1">
        <v>8579</v>
      </c>
    </row>
    <row r="5" spans="1:6" x14ac:dyDescent="0.35">
      <c r="A5" s="1">
        <v>4</v>
      </c>
      <c r="B5" s="1" t="s">
        <v>4</v>
      </c>
      <c r="C5" s="1">
        <v>3047</v>
      </c>
      <c r="E5" s="14" t="s">
        <v>67</v>
      </c>
      <c r="F5" s="15"/>
    </row>
    <row r="6" spans="1:6" x14ac:dyDescent="0.35">
      <c r="A6" s="1">
        <v>5</v>
      </c>
      <c r="B6" s="1" t="s">
        <v>1</v>
      </c>
      <c r="C6" s="1">
        <v>1927</v>
      </c>
      <c r="E6" s="16" t="s">
        <v>0</v>
      </c>
      <c r="F6" s="17" t="str">
        <f>INDEX(B2:B13,F3)</f>
        <v>Προμηθευτής Δ</v>
      </c>
    </row>
    <row r="7" spans="1:6" ht="15" thickBot="1" x14ac:dyDescent="0.4">
      <c r="A7" s="1">
        <v>6</v>
      </c>
      <c r="B7" s="1" t="s">
        <v>2</v>
      </c>
      <c r="C7" s="1">
        <v>9134</v>
      </c>
      <c r="E7" s="18" t="s">
        <v>55</v>
      </c>
      <c r="F7" s="19">
        <f>INDEX(B2:C13,F3,2)</f>
        <v>3047</v>
      </c>
    </row>
    <row r="8" spans="1:6" x14ac:dyDescent="0.35">
      <c r="A8" s="1">
        <v>7</v>
      </c>
      <c r="B8" s="1" t="s">
        <v>3</v>
      </c>
      <c r="C8" s="1">
        <v>1895</v>
      </c>
    </row>
    <row r="9" spans="1:6" x14ac:dyDescent="0.35">
      <c r="A9" s="1">
        <v>8</v>
      </c>
      <c r="B9" s="1" t="s">
        <v>4</v>
      </c>
      <c r="C9" s="1">
        <v>9522</v>
      </c>
    </row>
    <row r="10" spans="1:6" x14ac:dyDescent="0.35">
      <c r="A10" s="1">
        <v>9</v>
      </c>
      <c r="B10" s="1" t="s">
        <v>1</v>
      </c>
      <c r="C10" s="1">
        <v>8812</v>
      </c>
    </row>
    <row r="11" spans="1:6" x14ac:dyDescent="0.35">
      <c r="A11" s="1">
        <v>10</v>
      </c>
      <c r="B11" s="1" t="s">
        <v>2</v>
      </c>
      <c r="C11" s="1">
        <v>1200</v>
      </c>
    </row>
    <row r="12" spans="1:6" x14ac:dyDescent="0.35">
      <c r="A12" s="1">
        <v>11</v>
      </c>
      <c r="B12" s="1" t="s">
        <v>3</v>
      </c>
      <c r="C12" s="1">
        <v>449</v>
      </c>
    </row>
    <row r="13" spans="1:6" x14ac:dyDescent="0.35">
      <c r="A13" s="1">
        <v>12</v>
      </c>
      <c r="B13" s="1" t="s">
        <v>3</v>
      </c>
      <c r="C13" s="1">
        <v>980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workbookViewId="0"/>
  </sheetViews>
  <sheetFormatPr defaultRowHeight="14.5" x14ac:dyDescent="0.35"/>
  <cols>
    <col min="1" max="2" width="16.81640625" style="1" bestFit="1" customWidth="1"/>
    <col min="3" max="3" width="17.1796875" style="1" bestFit="1" customWidth="1"/>
    <col min="4" max="4" width="5.81640625" style="21" customWidth="1"/>
    <col min="5" max="5" width="17.81640625" style="20" bestFit="1" customWidth="1"/>
    <col min="6" max="6" width="13.90625" style="20" bestFit="1" customWidth="1"/>
    <col min="7" max="16384" width="8.7265625" style="20"/>
  </cols>
  <sheetData>
    <row r="1" spans="1:6" ht="15" thickBot="1" x14ac:dyDescent="0.4">
      <c r="A1" s="1" t="s">
        <v>65</v>
      </c>
      <c r="B1" s="1" t="s">
        <v>0</v>
      </c>
      <c r="C1" s="1" t="s">
        <v>55</v>
      </c>
    </row>
    <row r="2" spans="1:6" x14ac:dyDescent="0.35">
      <c r="A2" s="1">
        <v>1</v>
      </c>
      <c r="B2" s="1" t="s">
        <v>69</v>
      </c>
      <c r="C2" s="1">
        <v>8735</v>
      </c>
      <c r="E2" s="10" t="s">
        <v>66</v>
      </c>
      <c r="F2" s="11"/>
    </row>
    <row r="3" spans="1:6" ht="15" thickBot="1" x14ac:dyDescent="0.4">
      <c r="A3" s="1">
        <v>2</v>
      </c>
      <c r="B3" s="1" t="s">
        <v>70</v>
      </c>
      <c r="C3" s="1">
        <v>6734</v>
      </c>
      <c r="E3" s="12" t="s">
        <v>68</v>
      </c>
      <c r="F3" s="13" t="s">
        <v>73</v>
      </c>
    </row>
    <row r="4" spans="1:6" ht="15" thickBot="1" x14ac:dyDescent="0.4">
      <c r="A4" s="1">
        <v>3</v>
      </c>
      <c r="B4" s="1" t="s">
        <v>71</v>
      </c>
      <c r="C4" s="1">
        <v>8579</v>
      </c>
    </row>
    <row r="5" spans="1:6" x14ac:dyDescent="0.35">
      <c r="A5" s="1">
        <v>4</v>
      </c>
      <c r="B5" s="1" t="s">
        <v>72</v>
      </c>
      <c r="C5" s="1">
        <v>3047</v>
      </c>
      <c r="E5" s="14" t="s">
        <v>67</v>
      </c>
      <c r="F5" s="15"/>
    </row>
    <row r="6" spans="1:6" ht="15" thickBot="1" x14ac:dyDescent="0.4">
      <c r="A6" s="1">
        <v>5</v>
      </c>
      <c r="B6" s="1" t="s">
        <v>73</v>
      </c>
      <c r="C6" s="1">
        <v>1927</v>
      </c>
      <c r="E6" s="18" t="s">
        <v>65</v>
      </c>
      <c r="F6" s="19">
        <f>MATCH(F3,B2:B13,0)</f>
        <v>5</v>
      </c>
    </row>
    <row r="7" spans="1:6" x14ac:dyDescent="0.35">
      <c r="A7" s="1">
        <v>6</v>
      </c>
      <c r="B7" s="1" t="s">
        <v>74</v>
      </c>
      <c r="C7" s="1">
        <v>9134</v>
      </c>
    </row>
    <row r="8" spans="1:6" x14ac:dyDescent="0.35">
      <c r="A8" s="1">
        <v>7</v>
      </c>
      <c r="B8" s="1" t="s">
        <v>75</v>
      </c>
      <c r="C8" s="1">
        <v>1895</v>
      </c>
    </row>
    <row r="9" spans="1:6" x14ac:dyDescent="0.35">
      <c r="A9" s="1">
        <v>8</v>
      </c>
      <c r="B9" s="1" t="s">
        <v>76</v>
      </c>
      <c r="C9" s="1">
        <v>9522</v>
      </c>
    </row>
    <row r="10" spans="1:6" x14ac:dyDescent="0.35">
      <c r="A10" s="1">
        <v>9</v>
      </c>
      <c r="B10" s="1" t="s">
        <v>77</v>
      </c>
      <c r="C10" s="1">
        <v>8812</v>
      </c>
    </row>
    <row r="11" spans="1:6" x14ac:dyDescent="0.35">
      <c r="A11" s="1">
        <v>10</v>
      </c>
      <c r="B11" s="1" t="s">
        <v>78</v>
      </c>
      <c r="C11" s="1">
        <v>1200</v>
      </c>
    </row>
    <row r="12" spans="1:6" x14ac:dyDescent="0.35">
      <c r="A12" s="1">
        <v>11</v>
      </c>
      <c r="B12" s="1" t="s">
        <v>79</v>
      </c>
      <c r="C12" s="1">
        <v>449</v>
      </c>
    </row>
    <row r="13" spans="1:6" x14ac:dyDescent="0.35">
      <c r="A13" s="1">
        <v>12</v>
      </c>
      <c r="B13" s="1" t="s">
        <v>80</v>
      </c>
      <c r="C13" s="1">
        <v>980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3"/>
  <sheetViews>
    <sheetView workbookViewId="0"/>
  </sheetViews>
  <sheetFormatPr defaultRowHeight="14.5" x14ac:dyDescent="0.35"/>
  <cols>
    <col min="1" max="2" width="16.81640625" style="6" bestFit="1" customWidth="1"/>
    <col min="3" max="3" width="16.81640625" style="6" customWidth="1"/>
    <col min="4" max="4" width="17.1796875" style="6" bestFit="1" customWidth="1"/>
    <col min="5" max="5" width="5.81640625" style="21" customWidth="1"/>
    <col min="6" max="6" width="17.1796875" style="20" bestFit="1" customWidth="1"/>
    <col min="7" max="7" width="13.81640625" style="20" bestFit="1" customWidth="1"/>
    <col min="8" max="16384" width="8.7265625" style="20"/>
  </cols>
  <sheetData>
    <row r="1" spans="1:7" ht="15" thickBot="1" x14ac:dyDescent="0.4">
      <c r="A1" s="6" t="s">
        <v>65</v>
      </c>
      <c r="B1" s="6" t="s">
        <v>0</v>
      </c>
      <c r="C1" s="6" t="s">
        <v>55</v>
      </c>
      <c r="D1" s="6" t="s">
        <v>81</v>
      </c>
    </row>
    <row r="2" spans="1:7" x14ac:dyDescent="0.35">
      <c r="A2" s="6">
        <v>1</v>
      </c>
      <c r="B2" s="6" t="s">
        <v>1</v>
      </c>
      <c r="C2" s="6">
        <v>8735</v>
      </c>
      <c r="D2" s="6" t="s">
        <v>83</v>
      </c>
      <c r="F2" s="10" t="s">
        <v>66</v>
      </c>
      <c r="G2" s="11"/>
    </row>
    <row r="3" spans="1:7" ht="15" thickBot="1" x14ac:dyDescent="0.4">
      <c r="A3" s="6">
        <v>2</v>
      </c>
      <c r="B3" s="6" t="s">
        <v>2</v>
      </c>
      <c r="C3" s="6">
        <v>6734</v>
      </c>
      <c r="D3" s="6" t="s">
        <v>83</v>
      </c>
      <c r="F3" s="12" t="s">
        <v>65</v>
      </c>
      <c r="G3" s="13">
        <v>5</v>
      </c>
    </row>
    <row r="4" spans="1:7" ht="15" thickBot="1" x14ac:dyDescent="0.4">
      <c r="A4" s="6">
        <v>3</v>
      </c>
      <c r="B4" s="6" t="s">
        <v>3</v>
      </c>
      <c r="C4" s="6">
        <v>8579</v>
      </c>
      <c r="D4" s="6" t="s">
        <v>83</v>
      </c>
    </row>
    <row r="5" spans="1:7" x14ac:dyDescent="0.35">
      <c r="A5" s="6">
        <v>4</v>
      </c>
      <c r="B5" s="6" t="s">
        <v>4</v>
      </c>
      <c r="C5" s="6">
        <v>3047</v>
      </c>
      <c r="D5" s="6" t="s">
        <v>83</v>
      </c>
      <c r="F5" s="14" t="s">
        <v>67</v>
      </c>
      <c r="G5" s="15"/>
    </row>
    <row r="6" spans="1:7" x14ac:dyDescent="0.35">
      <c r="A6" s="6">
        <v>5</v>
      </c>
      <c r="B6" s="6" t="s">
        <v>1</v>
      </c>
      <c r="C6" s="6">
        <v>1927</v>
      </c>
      <c r="D6" s="6" t="s">
        <v>82</v>
      </c>
      <c r="F6" s="16" t="s">
        <v>0</v>
      </c>
      <c r="G6" s="17" t="str">
        <f>VLOOKUP(G3,A:D,2,FALSE)</f>
        <v>Προμηθευτής Α</v>
      </c>
    </row>
    <row r="7" spans="1:7" x14ac:dyDescent="0.35">
      <c r="A7" s="6">
        <v>6</v>
      </c>
      <c r="B7" s="6" t="s">
        <v>2</v>
      </c>
      <c r="C7" s="6">
        <v>9134</v>
      </c>
      <c r="D7" s="6" t="s">
        <v>82</v>
      </c>
      <c r="F7" s="16" t="s">
        <v>55</v>
      </c>
      <c r="G7" s="17">
        <f>VLOOKUP(G3,A:D,3,FALSE)</f>
        <v>1927</v>
      </c>
    </row>
    <row r="8" spans="1:7" ht="15" thickBot="1" x14ac:dyDescent="0.4">
      <c r="A8" s="6">
        <v>7</v>
      </c>
      <c r="B8" s="6" t="s">
        <v>3</v>
      </c>
      <c r="C8" s="6">
        <v>1895</v>
      </c>
      <c r="D8" s="6" t="s">
        <v>82</v>
      </c>
      <c r="F8" s="18" t="s">
        <v>81</v>
      </c>
      <c r="G8" s="19" t="str">
        <f>VLOOKUP(G3,A:D,4,FALSE)</f>
        <v>Ναι</v>
      </c>
    </row>
    <row r="9" spans="1:7" x14ac:dyDescent="0.35">
      <c r="A9" s="6">
        <v>8</v>
      </c>
      <c r="B9" s="6" t="s">
        <v>4</v>
      </c>
      <c r="C9" s="6">
        <v>9522</v>
      </c>
      <c r="D9" s="6" t="s">
        <v>82</v>
      </c>
    </row>
    <row r="10" spans="1:7" x14ac:dyDescent="0.35">
      <c r="A10" s="6">
        <v>9</v>
      </c>
      <c r="B10" s="6" t="s">
        <v>1</v>
      </c>
      <c r="C10" s="6">
        <v>8812</v>
      </c>
      <c r="D10" s="6" t="s">
        <v>82</v>
      </c>
    </row>
    <row r="11" spans="1:7" x14ac:dyDescent="0.35">
      <c r="A11" s="6">
        <v>10</v>
      </c>
      <c r="B11" s="6" t="s">
        <v>2</v>
      </c>
      <c r="C11" s="6">
        <v>1200</v>
      </c>
      <c r="D11" s="6" t="s">
        <v>82</v>
      </c>
    </row>
    <row r="12" spans="1:7" x14ac:dyDescent="0.35">
      <c r="A12" s="6">
        <v>11</v>
      </c>
      <c r="B12" s="6" t="s">
        <v>3</v>
      </c>
      <c r="C12" s="6">
        <v>449</v>
      </c>
      <c r="D12" s="6" t="s">
        <v>82</v>
      </c>
    </row>
    <row r="13" spans="1:7" x14ac:dyDescent="0.35">
      <c r="A13" s="6">
        <v>12</v>
      </c>
      <c r="B13" s="6" t="s">
        <v>3</v>
      </c>
      <c r="C13" s="6">
        <v>980</v>
      </c>
      <c r="D13" s="6" t="s">
        <v>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workbookViewId="0"/>
  </sheetViews>
  <sheetFormatPr defaultRowHeight="14.5" x14ac:dyDescent="0.35"/>
  <cols>
    <col min="1" max="1" width="8.7265625" style="6"/>
    <col min="2" max="2" width="10.54296875" style="6" bestFit="1" customWidth="1"/>
    <col min="3" max="3" width="4.90625" style="22" customWidth="1"/>
    <col min="4" max="4" width="19.7265625" style="6" bestFit="1" customWidth="1"/>
    <col min="5" max="5" width="8.7265625" style="6"/>
    <col min="6" max="6" width="34.08984375" style="6" bestFit="1" customWidth="1"/>
    <col min="7" max="7" width="16.81640625" style="6" bestFit="1" customWidth="1"/>
    <col min="8" max="8" width="12.453125" style="6" bestFit="1" customWidth="1"/>
    <col min="9" max="16384" width="8.7265625" style="6"/>
  </cols>
  <sheetData>
    <row r="1" spans="1:10" x14ac:dyDescent="0.35">
      <c r="A1" s="6" t="s">
        <v>86</v>
      </c>
      <c r="B1" s="6" t="s">
        <v>87</v>
      </c>
      <c r="D1" s="6" t="s">
        <v>102</v>
      </c>
      <c r="F1" s="6" t="s">
        <v>103</v>
      </c>
      <c r="G1" s="27" t="s">
        <v>88</v>
      </c>
      <c r="H1" s="27"/>
      <c r="J1"/>
    </row>
    <row r="2" spans="1:10" x14ac:dyDescent="0.35">
      <c r="A2" s="6">
        <v>1</v>
      </c>
      <c r="B2" s="23">
        <v>3759</v>
      </c>
      <c r="C2" s="23"/>
      <c r="G2" s="25"/>
      <c r="H2" s="25"/>
      <c r="J2"/>
    </row>
    <row r="3" spans="1:10" x14ac:dyDescent="0.35">
      <c r="A3" s="6">
        <v>2</v>
      </c>
      <c r="B3" s="23">
        <v>1668</v>
      </c>
      <c r="C3" s="23"/>
      <c r="D3" s="6" t="s">
        <v>89</v>
      </c>
      <c r="E3" s="23">
        <f>AVERAGE(B2:B13)</f>
        <v>2973</v>
      </c>
      <c r="G3" s="25" t="s">
        <v>89</v>
      </c>
      <c r="H3" s="25">
        <v>2973</v>
      </c>
    </row>
    <row r="4" spans="1:10" x14ac:dyDescent="0.35">
      <c r="A4" s="6">
        <v>3</v>
      </c>
      <c r="B4" s="23">
        <v>3777</v>
      </c>
      <c r="C4" s="23"/>
      <c r="D4" s="25" t="s">
        <v>91</v>
      </c>
      <c r="E4" s="23">
        <f>MEDIAN(B2:B13)</f>
        <v>3249</v>
      </c>
      <c r="G4" s="25" t="s">
        <v>90</v>
      </c>
      <c r="H4" s="25">
        <v>339.32283278389161</v>
      </c>
    </row>
    <row r="5" spans="1:10" x14ac:dyDescent="0.35">
      <c r="A5" s="6">
        <v>4</v>
      </c>
      <c r="B5" s="23">
        <v>3957</v>
      </c>
      <c r="C5" s="23"/>
      <c r="D5" s="25" t="s">
        <v>93</v>
      </c>
      <c r="E5" s="6">
        <f>_xlfn.STDEV.S(B2:B13)</f>
        <v>1175.4487730997971</v>
      </c>
      <c r="G5" s="25" t="s">
        <v>91</v>
      </c>
      <c r="H5" s="25">
        <v>3249</v>
      </c>
    </row>
    <row r="6" spans="1:10" x14ac:dyDescent="0.35">
      <c r="A6" s="6">
        <v>5</v>
      </c>
      <c r="B6" s="23">
        <v>2413</v>
      </c>
      <c r="C6" s="23"/>
      <c r="D6" s="6" t="s">
        <v>98</v>
      </c>
      <c r="E6" s="23">
        <f>MIN(B2:B13)</f>
        <v>1458</v>
      </c>
      <c r="G6" s="25" t="s">
        <v>92</v>
      </c>
      <c r="H6" s="25" t="e">
        <v>#N/A</v>
      </c>
    </row>
    <row r="7" spans="1:10" x14ac:dyDescent="0.35">
      <c r="A7" s="6">
        <v>6</v>
      </c>
      <c r="B7" s="23">
        <v>1650</v>
      </c>
      <c r="C7" s="23"/>
      <c r="D7" s="6" t="s">
        <v>99</v>
      </c>
      <c r="E7" s="23">
        <f>MAX(B2:B13)</f>
        <v>4472</v>
      </c>
      <c r="G7" s="25" t="s">
        <v>93</v>
      </c>
      <c r="H7" s="25">
        <v>1175.4487730997971</v>
      </c>
    </row>
    <row r="8" spans="1:10" x14ac:dyDescent="0.35">
      <c r="A8" s="6">
        <v>7</v>
      </c>
      <c r="B8" s="23">
        <v>2739</v>
      </c>
      <c r="C8" s="23"/>
      <c r="D8" s="6" t="s">
        <v>100</v>
      </c>
      <c r="E8" s="23">
        <f>SUM(B2:B13)</f>
        <v>35676</v>
      </c>
      <c r="G8" s="25" t="s">
        <v>94</v>
      </c>
      <c r="H8" s="25">
        <v>1381679.8181818181</v>
      </c>
    </row>
    <row r="9" spans="1:10" x14ac:dyDescent="0.35">
      <c r="A9" s="6">
        <v>8</v>
      </c>
      <c r="B9" s="23">
        <v>3880</v>
      </c>
      <c r="C9" s="23"/>
      <c r="D9" s="6" t="s">
        <v>101</v>
      </c>
      <c r="E9" s="6">
        <f>COUNT(B2:B13)</f>
        <v>12</v>
      </c>
      <c r="G9" s="25" t="s">
        <v>95</v>
      </c>
      <c r="H9" s="25">
        <v>-1.8917691468854674</v>
      </c>
    </row>
    <row r="10" spans="1:10" x14ac:dyDescent="0.35">
      <c r="A10" s="6">
        <v>9</v>
      </c>
      <c r="B10" s="23">
        <v>1458</v>
      </c>
      <c r="C10" s="23"/>
      <c r="G10" s="25" t="s">
        <v>96</v>
      </c>
      <c r="H10" s="25">
        <v>-0.15953580973457934</v>
      </c>
    </row>
    <row r="11" spans="1:10" x14ac:dyDescent="0.35">
      <c r="A11" s="6">
        <v>10</v>
      </c>
      <c r="B11" s="23">
        <v>1577</v>
      </c>
      <c r="C11" s="23"/>
      <c r="D11" s="25"/>
      <c r="G11" s="25" t="s">
        <v>97</v>
      </c>
      <c r="H11" s="25">
        <v>3014</v>
      </c>
    </row>
    <row r="12" spans="1:10" x14ac:dyDescent="0.35">
      <c r="A12" s="6">
        <v>11</v>
      </c>
      <c r="B12" s="23">
        <v>4326</v>
      </c>
      <c r="C12" s="23"/>
      <c r="G12" s="25" t="s">
        <v>98</v>
      </c>
      <c r="H12" s="25">
        <v>1458</v>
      </c>
    </row>
    <row r="13" spans="1:10" x14ac:dyDescent="0.35">
      <c r="A13" s="6">
        <v>12</v>
      </c>
      <c r="B13" s="23">
        <v>4472</v>
      </c>
      <c r="C13" s="23"/>
      <c r="G13" s="25" t="s">
        <v>99</v>
      </c>
      <c r="H13" s="25">
        <v>4472</v>
      </c>
    </row>
    <row r="14" spans="1:10" x14ac:dyDescent="0.35">
      <c r="G14" s="25" t="s">
        <v>100</v>
      </c>
      <c r="H14" s="25">
        <v>35676</v>
      </c>
    </row>
    <row r="15" spans="1:10" ht="15" thickBot="1" x14ac:dyDescent="0.4">
      <c r="G15" s="26" t="s">
        <v>101</v>
      </c>
      <c r="H15" s="26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workbookViewId="0"/>
  </sheetViews>
  <sheetFormatPr defaultRowHeight="14.5" x14ac:dyDescent="0.35"/>
  <cols>
    <col min="1" max="1" width="22.08984375" bestFit="1" customWidth="1"/>
    <col min="2" max="2" width="5.90625" customWidth="1"/>
    <col min="3" max="3" width="23.26953125" bestFit="1" customWidth="1"/>
    <col min="5" max="5" width="14.81640625" bestFit="1" customWidth="1"/>
  </cols>
  <sheetData>
    <row r="1" spans="1:5" x14ac:dyDescent="0.35">
      <c r="A1" t="s">
        <v>0</v>
      </c>
      <c r="C1" t="s">
        <v>35</v>
      </c>
      <c r="D1" t="s">
        <v>29</v>
      </c>
      <c r="E1" t="s">
        <v>85</v>
      </c>
    </row>
    <row r="2" spans="1:5" x14ac:dyDescent="0.35">
      <c r="A2" t="s">
        <v>31</v>
      </c>
      <c r="C2" t="s">
        <v>39</v>
      </c>
      <c r="E2" t="str">
        <f>REPLACE(A2,14,100,"")</f>
        <v>Προμηθευτής Α</v>
      </c>
    </row>
    <row r="3" spans="1:5" x14ac:dyDescent="0.35">
      <c r="A3" t="s">
        <v>32</v>
      </c>
      <c r="C3" t="s">
        <v>36</v>
      </c>
      <c r="E3" t="str">
        <f t="shared" ref="E3:E5" si="0">REPLACE(A3,14,100,"")</f>
        <v>Προμηθευτής Β</v>
      </c>
    </row>
    <row r="4" spans="1:5" x14ac:dyDescent="0.35">
      <c r="A4" t="s">
        <v>33</v>
      </c>
      <c r="C4" t="s">
        <v>37</v>
      </c>
      <c r="E4" t="str">
        <f t="shared" si="0"/>
        <v>Προμηθευτής Γ</v>
      </c>
    </row>
    <row r="5" spans="1:5" x14ac:dyDescent="0.35">
      <c r="A5" t="s">
        <v>34</v>
      </c>
      <c r="C5" t="s">
        <v>38</v>
      </c>
      <c r="E5" t="str">
        <f t="shared" si="0"/>
        <v>Προμηθευτής Δ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/>
  </sheetViews>
  <sheetFormatPr defaultRowHeight="14.5" x14ac:dyDescent="0.35"/>
  <cols>
    <col min="1" max="1" width="17.08984375" bestFit="1" customWidth="1"/>
    <col min="2" max="2" width="7" customWidth="1"/>
    <col min="3" max="3" width="15.7265625" bestFit="1" customWidth="1"/>
    <col min="4" max="4" width="13.6328125" bestFit="1" customWidth="1"/>
    <col min="5" max="5" width="13.90625" bestFit="1" customWidth="1"/>
  </cols>
  <sheetData>
    <row r="1" spans="1:5" x14ac:dyDescent="0.35">
      <c r="A1" t="s">
        <v>0</v>
      </c>
      <c r="C1" t="s">
        <v>13</v>
      </c>
      <c r="D1" t="s">
        <v>14</v>
      </c>
      <c r="E1" t="s">
        <v>15</v>
      </c>
    </row>
    <row r="2" spans="1:5" x14ac:dyDescent="0.35">
      <c r="A2" t="s">
        <v>10</v>
      </c>
      <c r="C2" t="str">
        <f>UPPER(A2)</f>
        <v>ΠΡΟΜΗΘΕΥΤΗΣ Α</v>
      </c>
      <c r="D2" t="str">
        <f>LOWER(A2)</f>
        <v>προμηθευτής α</v>
      </c>
      <c r="E2" t="str">
        <f>PROPER(A2)</f>
        <v>Προμηθευτής Α</v>
      </c>
    </row>
    <row r="3" spans="1:5" x14ac:dyDescent="0.35">
      <c r="A3" t="s">
        <v>11</v>
      </c>
      <c r="C3" t="str">
        <f t="shared" ref="C3:C5" si="0">UPPER(A3)</f>
        <v>ΠΡΟΜΗΘΕΥΤΗΣ Β</v>
      </c>
      <c r="D3" t="str">
        <f t="shared" ref="D3:D5" si="1">LOWER(A3)</f>
        <v>προμηθευτής β</v>
      </c>
      <c r="E3" t="str">
        <f t="shared" ref="E3:E5" si="2">PROPER(A3)</f>
        <v>Προμηθευτής Β</v>
      </c>
    </row>
    <row r="4" spans="1:5" x14ac:dyDescent="0.35">
      <c r="A4" t="s">
        <v>3</v>
      </c>
      <c r="C4" t="str">
        <f t="shared" si="0"/>
        <v>ΠΡΟΜΗΘΕΥΤΗΣ Γ</v>
      </c>
      <c r="D4" t="str">
        <f t="shared" si="1"/>
        <v>προμηθευτής γ</v>
      </c>
      <c r="E4" t="str">
        <f t="shared" si="2"/>
        <v>Προμηθευτής Γ</v>
      </c>
    </row>
    <row r="5" spans="1:5" x14ac:dyDescent="0.35">
      <c r="A5" t="s">
        <v>12</v>
      </c>
      <c r="C5" t="str">
        <f t="shared" si="0"/>
        <v>ΠΡΟΜΗΘΕΥΤΗΣ Δ</v>
      </c>
      <c r="D5" t="str">
        <f t="shared" si="1"/>
        <v>προμηθευτής δ</v>
      </c>
      <c r="E5" t="str">
        <f t="shared" si="2"/>
        <v>Προμηθευτής Δ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/>
  </sheetViews>
  <sheetFormatPr defaultRowHeight="14.5" x14ac:dyDescent="0.35"/>
  <cols>
    <col min="1" max="1" width="13.81640625" bestFit="1" customWidth="1"/>
    <col min="2" max="2" width="21.453125" bestFit="1" customWidth="1"/>
    <col min="3" max="3" width="7.08984375" customWidth="1"/>
    <col min="4" max="4" width="24.81640625" bestFit="1" customWidth="1"/>
    <col min="5" max="5" width="25.7265625" bestFit="1" customWidth="1"/>
    <col min="6" max="6" width="10.453125" bestFit="1" customWidth="1"/>
  </cols>
  <sheetData>
    <row r="1" spans="1:6" x14ac:dyDescent="0.35">
      <c r="A1" t="s">
        <v>0</v>
      </c>
      <c r="B1" t="s">
        <v>16</v>
      </c>
      <c r="D1" t="s">
        <v>17</v>
      </c>
      <c r="E1" t="s">
        <v>18</v>
      </c>
    </row>
    <row r="2" spans="1:6" x14ac:dyDescent="0.35">
      <c r="A2" t="s">
        <v>1</v>
      </c>
      <c r="B2" s="4">
        <v>43450</v>
      </c>
      <c r="C2" s="4"/>
      <c r="D2" s="5">
        <f>B2</f>
        <v>43450</v>
      </c>
      <c r="E2" s="3">
        <f>B2</f>
        <v>43450</v>
      </c>
      <c r="F2" s="3"/>
    </row>
    <row r="3" spans="1:6" x14ac:dyDescent="0.35">
      <c r="A3" t="s">
        <v>2</v>
      </c>
      <c r="B3" s="4">
        <v>43417</v>
      </c>
      <c r="C3" s="4"/>
      <c r="D3" s="5">
        <f>B3</f>
        <v>43417</v>
      </c>
      <c r="E3" s="3">
        <f t="shared" ref="E3:E5" si="0">B3</f>
        <v>43417</v>
      </c>
    </row>
    <row r="4" spans="1:6" x14ac:dyDescent="0.35">
      <c r="A4" t="s">
        <v>3</v>
      </c>
      <c r="B4" s="4">
        <v>43384</v>
      </c>
      <c r="C4" s="4"/>
      <c r="D4" s="5">
        <f>B4</f>
        <v>43384</v>
      </c>
      <c r="E4" s="3">
        <f t="shared" si="0"/>
        <v>43384</v>
      </c>
    </row>
    <row r="5" spans="1:6" x14ac:dyDescent="0.35">
      <c r="A5" t="s">
        <v>4</v>
      </c>
      <c r="B5" s="4">
        <v>43356</v>
      </c>
      <c r="C5" s="4"/>
      <c r="D5" s="5">
        <f>B5</f>
        <v>43356</v>
      </c>
      <c r="E5" s="3">
        <f t="shared" si="0"/>
        <v>43356</v>
      </c>
    </row>
    <row r="6" spans="1:6" x14ac:dyDescent="0.35">
      <c r="D6" s="5"/>
    </row>
    <row r="8" spans="1:6" x14ac:dyDescent="0.35">
      <c r="A8" t="s">
        <v>0</v>
      </c>
      <c r="B8" t="s">
        <v>16</v>
      </c>
      <c r="D8" t="s">
        <v>19</v>
      </c>
      <c r="E8" t="s">
        <v>29</v>
      </c>
      <c r="F8" t="s">
        <v>40</v>
      </c>
    </row>
    <row r="9" spans="1:6" x14ac:dyDescent="0.35">
      <c r="A9" t="s">
        <v>1</v>
      </c>
      <c r="B9" s="4">
        <v>16122018</v>
      </c>
      <c r="C9" s="4"/>
      <c r="D9" s="3">
        <f>DATE(RIGHT(B9,4), MID(B9,3,2), LEFT(B9,2))</f>
        <v>43450</v>
      </c>
      <c r="F9" t="str">
        <f>TEXT(B9,"00-00-0000")</f>
        <v>16-12-2018</v>
      </c>
    </row>
    <row r="10" spans="1:6" x14ac:dyDescent="0.35">
      <c r="A10" t="s">
        <v>2</v>
      </c>
      <c r="B10" s="4">
        <v>13112018</v>
      </c>
      <c r="C10" s="4"/>
      <c r="D10" s="3">
        <f t="shared" ref="D10:D12" si="1">DATE(RIGHT(B10,4), MID(B10,3,2), LEFT(B10,2))</f>
        <v>43417</v>
      </c>
      <c r="F10" t="str">
        <f t="shared" ref="F10:F12" si="2">TEXT(B10,"00-00-0000")</f>
        <v>13-11-2018</v>
      </c>
    </row>
    <row r="11" spans="1:6" x14ac:dyDescent="0.35">
      <c r="A11" t="s">
        <v>3</v>
      </c>
      <c r="B11" s="4">
        <v>11102018</v>
      </c>
      <c r="C11" s="4"/>
      <c r="D11" s="3">
        <f t="shared" si="1"/>
        <v>43384</v>
      </c>
      <c r="F11" t="str">
        <f t="shared" si="2"/>
        <v>11-10-2018</v>
      </c>
    </row>
    <row r="12" spans="1:6" x14ac:dyDescent="0.35">
      <c r="A12" t="s">
        <v>4</v>
      </c>
      <c r="B12" s="4">
        <v>13092018</v>
      </c>
      <c r="C12" s="4"/>
      <c r="D12" s="3">
        <f t="shared" si="1"/>
        <v>43356</v>
      </c>
      <c r="F12" t="str">
        <f t="shared" si="2"/>
        <v>13-09-2018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/>
  </sheetViews>
  <sheetFormatPr defaultRowHeight="14.5" x14ac:dyDescent="0.35"/>
  <cols>
    <col min="1" max="1" width="13.90625" style="1" bestFit="1" customWidth="1"/>
    <col min="2" max="2" width="17.1796875" style="1" bestFit="1" customWidth="1"/>
    <col min="3" max="3" width="6.81640625" style="1" customWidth="1"/>
    <col min="4" max="4" width="9.81640625" style="1" bestFit="1" customWidth="1"/>
    <col min="5" max="5" width="8.7265625" style="1"/>
    <col min="6" max="6" width="24.26953125" style="1" bestFit="1" customWidth="1"/>
    <col min="7" max="16384" width="8.7265625" style="1"/>
  </cols>
  <sheetData>
    <row r="1" spans="1:6" x14ac:dyDescent="0.35">
      <c r="A1" s="1" t="s">
        <v>0</v>
      </c>
      <c r="B1" s="1" t="s">
        <v>55</v>
      </c>
      <c r="D1" s="1" t="s">
        <v>56</v>
      </c>
      <c r="E1" s="1" t="s">
        <v>29</v>
      </c>
      <c r="F1" s="1" t="s">
        <v>57</v>
      </c>
    </row>
    <row r="2" spans="1:6" x14ac:dyDescent="0.35">
      <c r="A2" s="1" t="s">
        <v>1</v>
      </c>
      <c r="B2" s="1">
        <v>10000</v>
      </c>
      <c r="D2" s="1" t="str">
        <f>DOLLAR(B2,0)</f>
        <v>£10,000</v>
      </c>
      <c r="F2" s="9">
        <f>B2</f>
        <v>10000</v>
      </c>
    </row>
    <row r="3" spans="1:6" x14ac:dyDescent="0.35">
      <c r="A3" s="1" t="s">
        <v>2</v>
      </c>
      <c r="B3" s="1">
        <v>20000</v>
      </c>
      <c r="D3" s="1" t="str">
        <f t="shared" ref="D3:D5" si="0">DOLLAR(B3,0)</f>
        <v>£20,000</v>
      </c>
      <c r="F3" s="9">
        <f t="shared" ref="F3:F5" si="1">B3</f>
        <v>20000</v>
      </c>
    </row>
    <row r="4" spans="1:6" x14ac:dyDescent="0.35">
      <c r="A4" s="1" t="s">
        <v>3</v>
      </c>
      <c r="B4" s="1">
        <v>50000</v>
      </c>
      <c r="D4" s="1" t="str">
        <f t="shared" si="0"/>
        <v>£50,000</v>
      </c>
      <c r="F4" s="9">
        <f t="shared" si="1"/>
        <v>50000</v>
      </c>
    </row>
    <row r="5" spans="1:6" x14ac:dyDescent="0.35">
      <c r="A5" s="1" t="s">
        <v>4</v>
      </c>
      <c r="B5" s="1">
        <v>20000</v>
      </c>
      <c r="D5" s="1" t="str">
        <f t="shared" si="0"/>
        <v>£20,000</v>
      </c>
      <c r="F5" s="9">
        <f t="shared" si="1"/>
        <v>20000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/>
  </sheetViews>
  <sheetFormatPr defaultRowHeight="14.5" x14ac:dyDescent="0.35"/>
  <cols>
    <col min="1" max="1" width="13.90625" bestFit="1" customWidth="1"/>
    <col min="2" max="2" width="5.90625" customWidth="1"/>
    <col min="3" max="3" width="23.36328125" customWidth="1"/>
    <col min="4" max="4" width="20.1796875" customWidth="1"/>
    <col min="5" max="5" width="19.453125" customWidth="1"/>
    <col min="6" max="7" width="19.7265625" customWidth="1"/>
  </cols>
  <sheetData>
    <row r="1" spans="1:7" x14ac:dyDescent="0.35">
      <c r="A1" t="s">
        <v>0</v>
      </c>
      <c r="C1" s="24" t="s">
        <v>27</v>
      </c>
      <c r="D1" s="24"/>
      <c r="E1" t="s">
        <v>29</v>
      </c>
      <c r="F1" s="24" t="s">
        <v>30</v>
      </c>
      <c r="G1" s="24"/>
    </row>
    <row r="2" spans="1:7" x14ac:dyDescent="0.35">
      <c r="A2" t="s">
        <v>1</v>
      </c>
      <c r="C2" t="s">
        <v>0</v>
      </c>
      <c r="D2" t="s">
        <v>20</v>
      </c>
      <c r="F2" t="s">
        <v>0</v>
      </c>
      <c r="G2" t="s">
        <v>20</v>
      </c>
    </row>
    <row r="3" spans="1:7" x14ac:dyDescent="0.35">
      <c r="A3" t="s">
        <v>2</v>
      </c>
      <c r="C3" t="s">
        <v>0</v>
      </c>
      <c r="D3" t="s">
        <v>21</v>
      </c>
      <c r="F3" t="s">
        <v>0</v>
      </c>
      <c r="G3" t="s">
        <v>21</v>
      </c>
    </row>
    <row r="4" spans="1:7" x14ac:dyDescent="0.35">
      <c r="A4" t="s">
        <v>3</v>
      </c>
      <c r="C4" t="s">
        <v>0</v>
      </c>
      <c r="D4" t="s">
        <v>22</v>
      </c>
      <c r="F4" t="s">
        <v>0</v>
      </c>
      <c r="G4" t="s">
        <v>22</v>
      </c>
    </row>
    <row r="5" spans="1:7" x14ac:dyDescent="0.35">
      <c r="A5" t="s">
        <v>4</v>
      </c>
      <c r="C5" t="s">
        <v>0</v>
      </c>
      <c r="D5" t="s">
        <v>23</v>
      </c>
      <c r="F5" t="s">
        <v>0</v>
      </c>
      <c r="G5" t="s">
        <v>23</v>
      </c>
    </row>
    <row r="8" spans="1:7" x14ac:dyDescent="0.35">
      <c r="A8" s="1" t="s">
        <v>0</v>
      </c>
      <c r="B8" s="1"/>
      <c r="C8" s="1" t="s">
        <v>16</v>
      </c>
      <c r="D8" s="24" t="s">
        <v>28</v>
      </c>
      <c r="E8" s="24"/>
      <c r="F8" s="24"/>
    </row>
    <row r="9" spans="1:7" x14ac:dyDescent="0.35">
      <c r="A9" s="1" t="s">
        <v>1</v>
      </c>
      <c r="B9" s="1"/>
      <c r="C9" s="7">
        <v>43450</v>
      </c>
      <c r="D9" s="8" t="s">
        <v>24</v>
      </c>
      <c r="E9" s="1">
        <v>12</v>
      </c>
      <c r="F9" s="1">
        <v>2018</v>
      </c>
    </row>
    <row r="10" spans="1:7" x14ac:dyDescent="0.35">
      <c r="A10" s="1" t="s">
        <v>2</v>
      </c>
      <c r="B10" s="1"/>
      <c r="C10" s="7">
        <v>43417</v>
      </c>
      <c r="D10" s="8" t="s">
        <v>25</v>
      </c>
      <c r="E10" s="1">
        <v>11</v>
      </c>
      <c r="F10" s="1">
        <v>2018</v>
      </c>
    </row>
    <row r="11" spans="1:7" x14ac:dyDescent="0.35">
      <c r="A11" s="1" t="s">
        <v>3</v>
      </c>
      <c r="B11" s="1"/>
      <c r="C11" s="7">
        <v>43384</v>
      </c>
      <c r="D11" s="8" t="s">
        <v>26</v>
      </c>
      <c r="E11" s="1">
        <v>10</v>
      </c>
      <c r="F11" s="1">
        <v>2018</v>
      </c>
    </row>
    <row r="12" spans="1:7" x14ac:dyDescent="0.35">
      <c r="A12" s="1" t="s">
        <v>4</v>
      </c>
      <c r="B12" s="1"/>
      <c r="C12" s="7">
        <v>43356</v>
      </c>
      <c r="D12" s="8" t="s">
        <v>25</v>
      </c>
      <c r="E12" s="1">
        <v>9</v>
      </c>
      <c r="F12" s="1">
        <v>2018</v>
      </c>
    </row>
  </sheetData>
  <mergeCells count="3">
    <mergeCell ref="C1:D1"/>
    <mergeCell ref="D8:F8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</sheetViews>
  <sheetFormatPr defaultRowHeight="14.5" x14ac:dyDescent="0.35"/>
  <cols>
    <col min="1" max="1" width="12.1796875" bestFit="1" customWidth="1"/>
    <col min="2" max="2" width="14" bestFit="1" customWidth="1"/>
    <col min="3" max="3" width="6.36328125" customWidth="1"/>
    <col min="4" max="4" width="20" bestFit="1" customWidth="1"/>
    <col min="6" max="6" width="13.90625" bestFit="1" customWidth="1"/>
  </cols>
  <sheetData>
    <row r="1" spans="1:6" x14ac:dyDescent="0.35">
      <c r="A1" t="s">
        <v>43</v>
      </c>
      <c r="B1" t="s">
        <v>44</v>
      </c>
      <c r="D1" t="s">
        <v>41</v>
      </c>
      <c r="E1" t="s">
        <v>29</v>
      </c>
      <c r="F1" t="s">
        <v>42</v>
      </c>
    </row>
    <row r="2" spans="1:6" x14ac:dyDescent="0.35">
      <c r="A2" t="s">
        <v>45</v>
      </c>
      <c r="B2" t="s">
        <v>46</v>
      </c>
      <c r="D2" t="str">
        <f>CONCATENATE(A2," ",B2)</f>
        <v>Μαρία Παπαδοπούλου</v>
      </c>
      <c r="F2" t="str">
        <f>A2&amp;" "&amp;B2</f>
        <v>Μαρία Παπαδοπούλου</v>
      </c>
    </row>
    <row r="3" spans="1:6" x14ac:dyDescent="0.35">
      <c r="A3" t="s">
        <v>47</v>
      </c>
      <c r="B3" t="s">
        <v>48</v>
      </c>
      <c r="D3" t="str">
        <f>CONCATENATE(A3," ",B3)</f>
        <v>Νικόλαος Πέτρου</v>
      </c>
      <c r="F3" t="str">
        <f>A3&amp;" "&amp;B3</f>
        <v>Νικόλαος Πέτρου</v>
      </c>
    </row>
    <row r="4" spans="1:6" x14ac:dyDescent="0.35">
      <c r="A4" t="s">
        <v>49</v>
      </c>
      <c r="B4" t="s">
        <v>50</v>
      </c>
      <c r="D4" t="str">
        <f>CONCATENATE(A4," ",B4)</f>
        <v>Σωκράτης Νίκου</v>
      </c>
      <c r="F4" t="str">
        <f>A4&amp;" "&amp;B4</f>
        <v>Σωκράτης Νίκου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"/>
  <sheetViews>
    <sheetView workbookViewId="0"/>
  </sheetViews>
  <sheetFormatPr defaultRowHeight="14.5" x14ac:dyDescent="0.35"/>
  <cols>
    <col min="1" max="1" width="12.1796875" bestFit="1" customWidth="1"/>
    <col min="2" max="2" width="4.1796875" customWidth="1"/>
    <col min="3" max="3" width="13.90625" bestFit="1" customWidth="1"/>
  </cols>
  <sheetData>
    <row r="1" spans="1:3" x14ac:dyDescent="0.35">
      <c r="A1" t="s">
        <v>0</v>
      </c>
      <c r="C1" t="s">
        <v>54</v>
      </c>
    </row>
    <row r="2" spans="1:3" x14ac:dyDescent="0.35">
      <c r="A2" t="s">
        <v>51</v>
      </c>
      <c r="C2" t="str">
        <f>SUBSTITUTE(A2,"Προμ","Προμηθευτής")</f>
        <v>Προμηθευτής Α</v>
      </c>
    </row>
    <row r="3" spans="1:3" x14ac:dyDescent="0.35">
      <c r="A3" t="s">
        <v>52</v>
      </c>
      <c r="C3" t="str">
        <f t="shared" ref="C3:C4" si="0">SUBSTITUTE(A3,"Προμ","Προμηθευτής")</f>
        <v>Προμηθευτής Β</v>
      </c>
    </row>
    <row r="4" spans="1:3" x14ac:dyDescent="0.35">
      <c r="A4" t="s">
        <v>53</v>
      </c>
      <c r="C4" t="str">
        <f t="shared" si="0"/>
        <v>Προμηθευτής Γ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workbookViewId="0"/>
  </sheetViews>
  <sheetFormatPr defaultRowHeight="14.5" x14ac:dyDescent="0.35"/>
  <cols>
    <col min="1" max="1" width="8.81640625" bestFit="1" customWidth="1"/>
    <col min="2" max="2" width="14" bestFit="1" customWidth="1"/>
    <col min="3" max="3" width="5" customWidth="1"/>
    <col min="4" max="4" width="22.36328125" bestFit="1" customWidth="1"/>
    <col min="5" max="5" width="14" bestFit="1" customWidth="1"/>
  </cols>
  <sheetData>
    <row r="1" spans="1:5" x14ac:dyDescent="0.35">
      <c r="A1" t="s">
        <v>43</v>
      </c>
      <c r="B1" t="s">
        <v>44</v>
      </c>
      <c r="D1" t="s">
        <v>58</v>
      </c>
    </row>
    <row r="2" spans="1:5" x14ac:dyDescent="0.35">
      <c r="A2" t="s">
        <v>45</v>
      </c>
      <c r="B2" t="s">
        <v>46</v>
      </c>
      <c r="D2" t="s">
        <v>45</v>
      </c>
      <c r="E2" t="s">
        <v>46</v>
      </c>
    </row>
    <row r="3" spans="1:5" x14ac:dyDescent="0.35">
      <c r="A3" t="s">
        <v>47</v>
      </c>
      <c r="B3" t="s">
        <v>48</v>
      </c>
      <c r="D3" t="s">
        <v>47</v>
      </c>
      <c r="E3" t="s">
        <v>48</v>
      </c>
    </row>
    <row r="4" spans="1:5" x14ac:dyDescent="0.35">
      <c r="A4" t="s">
        <v>49</v>
      </c>
      <c r="B4" t="s">
        <v>50</v>
      </c>
      <c r="D4" t="s">
        <v>49</v>
      </c>
      <c r="E4" t="s">
        <v>50</v>
      </c>
    </row>
    <row r="5" spans="1:5" x14ac:dyDescent="0.35">
      <c r="A5" t="s">
        <v>47</v>
      </c>
      <c r="B5" t="s">
        <v>48</v>
      </c>
    </row>
    <row r="6" spans="1:5" x14ac:dyDescent="0.35">
      <c r="A6" t="s">
        <v>49</v>
      </c>
      <c r="B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Remove_extra_space</vt:lpstr>
      <vt:lpstr>Remove_()</vt:lpstr>
      <vt:lpstr>Word_formatting</vt:lpstr>
      <vt:lpstr>Date_formatting</vt:lpstr>
      <vt:lpstr>Currency_formatting</vt:lpstr>
      <vt:lpstr>Split_text_into_columns</vt:lpstr>
      <vt:lpstr>Join_cells</vt:lpstr>
      <vt:lpstr>Substitute</vt:lpstr>
      <vt:lpstr>Remove_duplicates</vt:lpstr>
      <vt:lpstr>Highlight_duplicate</vt:lpstr>
      <vt:lpstr>Categorical_to_numerical</vt:lpstr>
      <vt:lpstr>Index</vt:lpstr>
      <vt:lpstr>Match</vt:lpstr>
      <vt:lpstr>Vlookup</vt:lpstr>
      <vt:lpstr>Descriptive_analytics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Arampantzi</dc:creator>
  <cp:lastModifiedBy>Christina Arampantzi</cp:lastModifiedBy>
  <dcterms:created xsi:type="dcterms:W3CDTF">2018-12-10T12:43:29Z</dcterms:created>
  <dcterms:modified xsi:type="dcterms:W3CDTF">2018-12-18T14:45:02Z</dcterms:modified>
</cp:coreProperties>
</file>